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zczyzna" sheetId="1" r:id="rId3"/>
    <sheet state="visible" name="kobieta" sheetId="2" r:id="rId4"/>
  </sheets>
  <definedNames/>
  <calcPr/>
</workbook>
</file>

<file path=xl/sharedStrings.xml><?xml version="1.0" encoding="utf-8"?>
<sst xmlns="http://schemas.openxmlformats.org/spreadsheetml/2006/main" count="75" uniqueCount="48">
  <si>
    <t>wiek</t>
  </si>
  <si>
    <t>wzrost</t>
  </si>
  <si>
    <t>leżący tryb życia</t>
  </si>
  <si>
    <t>masa ciała</t>
  </si>
  <si>
    <t>waga</t>
  </si>
  <si>
    <t>mało aktywny fizycznie</t>
  </si>
  <si>
    <t>średnia aktywność</t>
  </si>
  <si>
    <t>Należna masa ciała ze wzoru</t>
  </si>
  <si>
    <t>umierkowana aktywność</t>
  </si>
  <si>
    <t xml:space="preserve">duża aktywność </t>
  </si>
  <si>
    <t>NMC (potrzebne do innych obliczeń) - to nie jest twój cel</t>
  </si>
  <si>
    <t>NMC</t>
  </si>
  <si>
    <t>Podstawowa przemiana materii</t>
  </si>
  <si>
    <t>PPM (ze wzoru Harrisa-Benedicta) [kcal]</t>
  </si>
  <si>
    <t>Podstawowa Przemiana materii</t>
  </si>
  <si>
    <t>BMR z analizatora [kcal]</t>
  </si>
  <si>
    <t>ilość jednostek treningowych w tygodniu [ilość]</t>
  </si>
  <si>
    <t>średnia ilość spalonych kcal na treningu [kcal]</t>
  </si>
  <si>
    <t>SUMA [kcal]</t>
  </si>
  <si>
    <t>średnia ilość spalonych kcal na trenignu [kcal]</t>
  </si>
  <si>
    <t>SUMA CAŁKOWITA [kcal]</t>
  </si>
  <si>
    <t>Całkowita przemina materii</t>
  </si>
  <si>
    <t>CPM bez treningów, bez bilansu ujemnego [kcal]</t>
  </si>
  <si>
    <t>bilans ujemny</t>
  </si>
  <si>
    <t>CPM na tydzień + trenigni [kcal]</t>
  </si>
  <si>
    <t>Bilans ujemny</t>
  </si>
  <si>
    <t>KCAL</t>
  </si>
  <si>
    <t>CPM z treningami na dzień [kcal]</t>
  </si>
  <si>
    <t>CPM - 15% [kcal]</t>
  </si>
  <si>
    <t>całkowita przemina materii z podziałem na dni treninogwe</t>
  </si>
  <si>
    <t>CPM bez treningów, z bilansem ujemnym [kcal]</t>
  </si>
  <si>
    <t>CPM ujemne na tydzień + trenigni [kcal]</t>
  </si>
  <si>
    <t>CPM z treningami na dzień z bilansem ujemnym [kcal]</t>
  </si>
  <si>
    <t>historia:</t>
  </si>
  <si>
    <t>NMC - należna masa ciała = wzrost [cm] - 110</t>
  </si>
  <si>
    <t>PPM = BMR - spoczynkowa ilość kcal [kcal]</t>
  </si>
  <si>
    <t>CPM - całkowite zapotrzebowanie energetyczne [kcal]</t>
  </si>
  <si>
    <t>CPM = PPM + (aktywność trybu życia)</t>
  </si>
  <si>
    <t xml:space="preserve">na dzień </t>
  </si>
  <si>
    <t>[%]</t>
  </si>
  <si>
    <t>[g]</t>
  </si>
  <si>
    <t>kcal</t>
  </si>
  <si>
    <t xml:space="preserve">białko </t>
  </si>
  <si>
    <t>tłuszcze</t>
  </si>
  <si>
    <t>NMC - należna masa ciała = wzrost [cm] - 100</t>
  </si>
  <si>
    <t>weglęglowodany</t>
  </si>
  <si>
    <t>SUMA</t>
  </si>
  <si>
    <t>weglowodany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</si>
</sst>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1">
    <font>
      <sz val="11.0"/>
      <color rgb="FF000000"/>
      <name val="Calibri"/>
    </font>
    <font>
      <sz val="11.0"/>
      <color rgb="FFFF0000"/>
      <name val="Calibri"/>
    </font>
    <font/>
    <font>
      <b/>
    </font>
    <font>
      <b/>
      <u/>
      <sz val="11.0"/>
      <color rgb="FF000000"/>
      <name val="Calibri"/>
    </font>
    <font>
      <sz val="10.0"/>
      <color rgb="FF000000"/>
      <name val="Calibri"/>
    </font>
    <font>
      <color rgb="FFFF0000"/>
    </font>
    <font>
      <b/>
      <sz val="11.0"/>
      <color rgb="FFFF0000"/>
      <name val="Calibri"/>
    </font>
    <font>
      <sz val="10.0"/>
      <color rgb="FFFF0000"/>
      <name val="Calibri"/>
    </font>
    <font>
      <color rgb="FFFFFFFF"/>
    </font>
    <font>
      <sz val="11.0"/>
      <color rgb="FFFFFFFF"/>
      <name val="Calibri"/>
    </font>
  </fonts>
  <fills count="1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4CCCC"/>
        <bgColor rgb="FFF4CCCC"/>
      </patternFill>
    </fill>
    <fill>
      <patternFill patternType="solid">
        <fgColor rgb="FFCCCCCC"/>
        <bgColor rgb="FFCCCCCC"/>
      </patternFill>
    </fill>
    <fill>
      <patternFill patternType="solid">
        <fgColor rgb="FFE06666"/>
        <bgColor rgb="FFE06666"/>
      </patternFill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F1C232"/>
        <bgColor rgb="FFF1C232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D0E0E3"/>
        <bgColor rgb="FFD0E0E3"/>
      </patternFill>
    </fill>
    <fill>
      <patternFill patternType="solid">
        <fgColor rgb="FF76A5AF"/>
        <bgColor rgb="FF76A5AF"/>
      </patternFill>
    </fill>
    <fill>
      <patternFill patternType="solid">
        <fgColor rgb="FF6AA84F"/>
        <bgColor rgb="FF6AA84F"/>
      </patternFill>
    </fill>
    <fill>
      <patternFill patternType="solid">
        <fgColor rgb="FFCFE2F3"/>
        <bgColor rgb="FFCFE2F3"/>
      </patternFill>
    </fill>
    <fill>
      <patternFill patternType="solid">
        <fgColor rgb="FF6FA8DC"/>
        <bgColor rgb="FF6FA8DC"/>
      </patternFill>
    </fill>
    <fill>
      <patternFill patternType="solid">
        <fgColor rgb="FFDEEAF6"/>
        <bgColor rgb="FFDEEAF6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1" fillId="0" fontId="0" numFmtId="0" xfId="0" applyBorder="1" applyFont="1"/>
    <xf borderId="1" fillId="0" fontId="1" numFmtId="0" xfId="0" applyAlignment="1" applyBorder="1" applyFont="1">
      <alignment readingOrder="0"/>
    </xf>
    <xf borderId="1" fillId="0" fontId="0" numFmtId="0" xfId="0" applyAlignment="1" applyBorder="1" applyFont="1">
      <alignment readingOrder="0"/>
    </xf>
    <xf borderId="0" fillId="0" fontId="0" numFmtId="0" xfId="0" applyAlignment="1" applyFont="1">
      <alignment horizontal="right"/>
    </xf>
    <xf borderId="2" fillId="0" fontId="2" numFmtId="0" xfId="0" applyAlignment="1" applyBorder="1" applyFont="1">
      <alignment readingOrder="0"/>
    </xf>
    <xf borderId="2" fillId="0" fontId="0" numFmtId="0" xfId="0" applyAlignment="1" applyBorder="1" applyFont="1">
      <alignment readingOrder="0"/>
    </xf>
    <xf borderId="3" fillId="0" fontId="0" numFmtId="0" xfId="0" applyAlignment="1" applyBorder="1" applyFont="1">
      <alignment readingOrder="0"/>
    </xf>
    <xf borderId="3" fillId="2" fontId="2" numFmtId="0" xfId="0" applyAlignment="1" applyBorder="1" applyFill="1" applyFont="1">
      <alignment readingOrder="0"/>
    </xf>
    <xf borderId="3" fillId="0" fontId="2" numFmtId="0" xfId="0" applyAlignment="1" applyBorder="1" applyFont="1">
      <alignment readingOrder="0"/>
    </xf>
    <xf borderId="3" fillId="0" fontId="0" numFmtId="0" xfId="0" applyBorder="1" applyFont="1"/>
    <xf borderId="3" fillId="0" fontId="2" numFmtId="0" xfId="0" applyBorder="1" applyFont="1"/>
    <xf borderId="4" fillId="0" fontId="0" numFmtId="0" xfId="0" applyBorder="1" applyFont="1"/>
    <xf borderId="4" fillId="0" fontId="2" numFmtId="0" xfId="0" applyBorder="1" applyFont="1"/>
    <xf borderId="5" fillId="2" fontId="2" numFmtId="0" xfId="0" applyAlignment="1" applyBorder="1" applyFont="1">
      <alignment readingOrder="0"/>
    </xf>
    <xf borderId="5" fillId="0" fontId="0" numFmtId="0" xfId="0" applyAlignment="1" applyBorder="1" applyFont="1">
      <alignment readingOrder="0"/>
    </xf>
    <xf borderId="0" fillId="2" fontId="0" numFmtId="0" xfId="0" applyAlignment="1" applyFont="1">
      <alignment readingOrder="0"/>
    </xf>
    <xf borderId="0" fillId="0" fontId="0" numFmtId="0" xfId="0" applyFont="1"/>
    <xf borderId="6" fillId="0" fontId="0" numFmtId="0" xfId="0" applyBorder="1" applyFont="1"/>
    <xf borderId="0" fillId="0" fontId="0" numFmtId="0" xfId="0" applyAlignment="1" applyFont="1">
      <alignment readingOrder="0"/>
    </xf>
    <xf borderId="0" fillId="3" fontId="3" numFmtId="0" xfId="0" applyAlignment="1" applyFill="1" applyFont="1">
      <alignment horizontal="center" readingOrder="0"/>
    </xf>
    <xf borderId="0" fillId="0" fontId="2" numFmtId="0" xfId="0" applyAlignment="1" applyFont="1">
      <alignment readingOrder="0"/>
    </xf>
    <xf borderId="6" fillId="0" fontId="2" numFmtId="0" xfId="0" applyBorder="1" applyFont="1"/>
    <xf borderId="0" fillId="0" fontId="4" numFmtId="0" xfId="0" applyFont="1"/>
    <xf borderId="0" fillId="3" fontId="2" numFmtId="0" xfId="0" applyFont="1"/>
    <xf borderId="0" fillId="0" fontId="5" numFmtId="0" xfId="0" applyFont="1"/>
    <xf borderId="7" fillId="0" fontId="0" numFmtId="0" xfId="0" applyAlignment="1" applyBorder="1" applyFont="1">
      <alignment readingOrder="0"/>
    </xf>
    <xf borderId="0" fillId="0" fontId="3" numFmtId="0" xfId="0" applyAlignment="1" applyFont="1">
      <alignment horizontal="center" readingOrder="0"/>
    </xf>
    <xf borderId="8" fillId="0" fontId="0" numFmtId="0" xfId="0" applyBorder="1" applyFont="1"/>
    <xf borderId="9" fillId="0" fontId="0" numFmtId="0" xfId="0" applyBorder="1" applyFont="1"/>
    <xf borderId="0" fillId="0" fontId="5" numFmtId="0" xfId="0" applyAlignment="1" applyFont="1">
      <alignment shrinkToFit="0" wrapText="1"/>
    </xf>
    <xf borderId="0" fillId="3" fontId="2" numFmtId="0" xfId="0" applyAlignment="1" applyFont="1">
      <alignment readingOrder="0"/>
    </xf>
    <xf borderId="0" fillId="4" fontId="2" numFmtId="0" xfId="0" applyAlignment="1" applyFill="1" applyFont="1">
      <alignment readingOrder="0"/>
    </xf>
    <xf borderId="0" fillId="5" fontId="2" numFmtId="0" xfId="0" applyFill="1" applyFont="1"/>
    <xf borderId="0" fillId="0" fontId="2" numFmtId="0" xfId="0" applyAlignment="1" applyFont="1">
      <alignment horizontal="center" readingOrder="0"/>
    </xf>
    <xf borderId="0" fillId="4" fontId="2" numFmtId="1" xfId="0" applyAlignment="1" applyFont="1" applyNumberFormat="1">
      <alignment readingOrder="0"/>
    </xf>
    <xf borderId="0" fillId="6" fontId="2" numFmtId="0" xfId="0" applyAlignment="1" applyFill="1" applyFont="1">
      <alignment readingOrder="0"/>
    </xf>
    <xf borderId="0" fillId="7" fontId="0" numFmtId="0" xfId="0" applyAlignment="1" applyFill="1" applyFont="1">
      <alignment readingOrder="0"/>
    </xf>
    <xf borderId="0" fillId="4" fontId="0" numFmtId="1" xfId="0" applyFont="1" applyNumberFormat="1"/>
    <xf borderId="0" fillId="7" fontId="0" numFmtId="1" xfId="0" applyAlignment="1" applyFont="1" applyNumberFormat="1">
      <alignment readingOrder="0"/>
    </xf>
    <xf borderId="0" fillId="7" fontId="2" numFmtId="0" xfId="0" applyAlignment="1" applyFont="1">
      <alignment readingOrder="0"/>
    </xf>
    <xf borderId="0" fillId="8" fontId="2" numFmtId="0" xfId="0" applyFill="1" applyFont="1"/>
    <xf borderId="0" fillId="8" fontId="2" numFmtId="0" xfId="0" applyAlignment="1" applyFont="1">
      <alignment horizontal="center" readingOrder="0"/>
    </xf>
    <xf borderId="0" fillId="8" fontId="2" numFmtId="0" xfId="0" applyAlignment="1" applyFont="1">
      <alignment readingOrder="0"/>
    </xf>
    <xf borderId="0" fillId="9" fontId="2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10" fontId="2" numFmtId="0" xfId="0" applyAlignment="1" applyFill="1" applyFont="1">
      <alignment readingOrder="0"/>
    </xf>
    <xf borderId="0" fillId="11" fontId="0" numFmtId="1" xfId="0" applyFill="1" applyFont="1" applyNumberFormat="1"/>
    <xf borderId="0" fillId="11" fontId="2" numFmtId="1" xfId="0" applyAlignment="1" applyFont="1" applyNumberFormat="1">
      <alignment horizontal="right"/>
    </xf>
    <xf borderId="0" fillId="12" fontId="2" numFmtId="0" xfId="0" applyAlignment="1" applyFill="1" applyFont="1">
      <alignment horizontal="center" readingOrder="0"/>
    </xf>
    <xf borderId="10" fillId="12" fontId="2" numFmtId="0" xfId="0" applyAlignment="1" applyBorder="1" applyFont="1">
      <alignment horizontal="center" readingOrder="0"/>
    </xf>
    <xf borderId="11" fillId="0" fontId="2" numFmtId="0" xfId="0" applyBorder="1" applyFont="1"/>
    <xf borderId="0" fillId="11" fontId="2" numFmtId="1" xfId="0" applyAlignment="1" applyFont="1" applyNumberFormat="1">
      <alignment horizontal="right" readingOrder="0"/>
    </xf>
    <xf borderId="12" fillId="0" fontId="2" numFmtId="0" xfId="0" applyBorder="1" applyFont="1"/>
    <xf borderId="0" fillId="13" fontId="2" numFmtId="9" xfId="0" applyAlignment="1" applyFill="1" applyFont="1" applyNumberFormat="1">
      <alignment horizontal="center" readingOrder="0"/>
    </xf>
    <xf borderId="0" fillId="12" fontId="2" numFmtId="9" xfId="0" applyAlignment="1" applyFont="1" applyNumberFormat="1">
      <alignment readingOrder="0"/>
    </xf>
    <xf borderId="0" fillId="0" fontId="2" numFmtId="1" xfId="0" applyFont="1" applyNumberFormat="1"/>
    <xf borderId="1" fillId="12" fontId="2" numFmtId="9" xfId="0" applyAlignment="1" applyBorder="1" applyFont="1" applyNumberFormat="1">
      <alignment horizontal="center" readingOrder="0"/>
    </xf>
    <xf borderId="0" fillId="14" fontId="2" numFmtId="1" xfId="0" applyAlignment="1" applyFill="1" applyFont="1" applyNumberFormat="1">
      <alignment horizontal="right" readingOrder="0"/>
    </xf>
    <xf borderId="1" fillId="12" fontId="6" numFmtId="9" xfId="0" applyAlignment="1" applyBorder="1" applyFont="1" applyNumberFormat="1">
      <alignment readingOrder="0"/>
    </xf>
    <xf borderId="1" fillId="12" fontId="2" numFmtId="9" xfId="0" applyAlignment="1" applyBorder="1" applyFont="1" applyNumberFormat="1">
      <alignment readingOrder="0"/>
    </xf>
    <xf borderId="0" fillId="13" fontId="2" numFmtId="1" xfId="0" applyFont="1" applyNumberFormat="1"/>
    <xf borderId="0" fillId="14" fontId="2" numFmtId="1" xfId="0" applyFont="1" applyNumberFormat="1"/>
    <xf borderId="0" fillId="12" fontId="2" numFmtId="1" xfId="0" applyFont="1" applyNumberFormat="1"/>
    <xf borderId="1" fillId="13" fontId="2" numFmtId="1" xfId="0" applyBorder="1" applyFont="1" applyNumberFormat="1"/>
    <xf borderId="0" fillId="15" fontId="2" numFmtId="0" xfId="0" applyAlignment="1" applyFill="1" applyFont="1">
      <alignment readingOrder="0"/>
    </xf>
    <xf borderId="1" fillId="13" fontId="6" numFmtId="1" xfId="0" applyBorder="1" applyFont="1" applyNumberFormat="1"/>
    <xf borderId="0" fillId="16" fontId="2" numFmtId="1" xfId="0" applyAlignment="1" applyFill="1" applyFont="1" applyNumberFormat="1">
      <alignment readingOrder="0"/>
    </xf>
    <xf borderId="0" fillId="15" fontId="2" numFmtId="1" xfId="0" applyFont="1" applyNumberFormat="1"/>
    <xf borderId="0" fillId="0" fontId="1" numFmtId="0" xfId="0" applyFont="1"/>
    <xf borderId="1" fillId="0" fontId="0" numFmtId="164" xfId="0" applyBorder="1" applyFont="1" applyNumberFormat="1"/>
    <xf borderId="1" fillId="0" fontId="7" numFmtId="1" xfId="0" applyBorder="1" applyFont="1" applyNumberFormat="1"/>
    <xf borderId="0" fillId="0" fontId="1" numFmtId="1" xfId="0" applyAlignment="1" applyFont="1" applyNumberFormat="1">
      <alignment readingOrder="0"/>
    </xf>
    <xf borderId="0" fillId="0" fontId="0" numFmtId="1" xfId="0" applyFont="1" applyNumberFormat="1"/>
    <xf borderId="0" fillId="2" fontId="2" numFmtId="1" xfId="0" applyFont="1" applyNumberFormat="1"/>
    <xf borderId="0" fillId="0" fontId="2" numFmtId="10" xfId="0" applyFont="1" applyNumberFormat="1"/>
    <xf borderId="0" fillId="0" fontId="7" numFmtId="0" xfId="0" applyFont="1"/>
    <xf borderId="0" fillId="0" fontId="1" numFmtId="0" xfId="0" applyAlignment="1" applyFont="1">
      <alignment readingOrder="0"/>
    </xf>
    <xf borderId="1" fillId="0" fontId="0" numFmtId="1" xfId="0" applyBorder="1" applyFont="1" applyNumberFormat="1"/>
    <xf borderId="1" fillId="17" fontId="0" numFmtId="0" xfId="0" applyBorder="1" applyFill="1" applyFont="1"/>
    <xf borderId="1" fillId="17" fontId="0" numFmtId="1" xfId="0" applyBorder="1" applyFont="1" applyNumberFormat="1"/>
    <xf borderId="1" fillId="0" fontId="7" numFmtId="0" xfId="0" applyAlignment="1" applyBorder="1" applyFont="1">
      <alignment readingOrder="0"/>
    </xf>
    <xf borderId="0" fillId="0" fontId="0" numFmtId="1" xfId="0" applyAlignment="1" applyFont="1" applyNumberFormat="1">
      <alignment readingOrder="0"/>
    </xf>
    <xf borderId="1" fillId="17" fontId="1" numFmtId="1" xfId="0" applyBorder="1" applyFont="1" applyNumberFormat="1"/>
    <xf borderId="0" fillId="0" fontId="8" numFmtId="0" xfId="0" applyFont="1"/>
    <xf borderId="0" fillId="2" fontId="2" numFmtId="0" xfId="0" applyFont="1"/>
    <xf borderId="0" fillId="0" fontId="9" numFmtId="0" xfId="0" applyFont="1"/>
    <xf borderId="0" fillId="2" fontId="0" numFmtId="0" xfId="0" applyFont="1"/>
    <xf borderId="0" fillId="0" fontId="10" numFmtId="0" xfId="0" applyFont="1"/>
    <xf borderId="0" fillId="2" fontId="0" numFmtId="1" xfId="0" applyFont="1" applyNumberFormat="1"/>
    <xf borderId="0" fillId="0" fontId="10" numFmtId="1" xfId="0" applyFont="1" applyNumberFormat="1"/>
    <xf borderId="0" fillId="2" fontId="10" numFmtId="0" xfId="0" applyFont="1"/>
    <xf borderId="0" fillId="2" fontId="10" numFmtId="1" xfId="0" applyFont="1" applyNumberFormat="1"/>
    <xf borderId="0" fillId="2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7.29"/>
    <col customWidth="1" min="2" max="2" width="10.57"/>
    <col customWidth="1" min="3" max="3" width="9.86"/>
    <col customWidth="1" min="4" max="7" width="8.71"/>
    <col customWidth="1" min="8" max="8" width="10.14"/>
    <col customWidth="1" min="9" max="9" width="10.43"/>
    <col customWidth="1" min="10" max="10" width="9.57"/>
    <col customWidth="1" min="11" max="26" width="8.71"/>
  </cols>
  <sheetData>
    <row r="1">
      <c r="A1" s="1" t="s">
        <v>0</v>
      </c>
      <c r="B1" s="2"/>
      <c r="I1" s="4"/>
    </row>
    <row r="2">
      <c r="A2" s="1" t="s">
        <v>1</v>
      </c>
      <c r="B2" s="2"/>
      <c r="D2" s="6">
        <v>1.0</v>
      </c>
      <c r="E2" s="7">
        <v>1.2</v>
      </c>
      <c r="F2" s="9" t="s">
        <v>2</v>
      </c>
      <c r="G2" s="10"/>
      <c r="H2" s="12"/>
    </row>
    <row r="3">
      <c r="A3" s="3" t="s">
        <v>3</v>
      </c>
      <c r="B3" s="2"/>
      <c r="D3" s="14">
        <v>1.3</v>
      </c>
      <c r="E3" s="21">
        <v>1.4</v>
      </c>
      <c r="F3" s="17" t="s">
        <v>5</v>
      </c>
      <c r="H3" s="22"/>
      <c r="J3" s="23"/>
      <c r="K3" s="23"/>
    </row>
    <row r="4">
      <c r="D4" s="15">
        <v>1.5</v>
      </c>
      <c r="E4" s="17">
        <v>1.7</v>
      </c>
      <c r="F4" s="17" t="s">
        <v>8</v>
      </c>
      <c r="G4" s="17"/>
      <c r="H4" s="18"/>
      <c r="J4" s="25"/>
    </row>
    <row r="5">
      <c r="A5" s="27" t="s">
        <v>7</v>
      </c>
      <c r="D5" s="26">
        <v>1.8</v>
      </c>
      <c r="E5" s="28">
        <v>2.0</v>
      </c>
      <c r="F5" s="28" t="s">
        <v>9</v>
      </c>
      <c r="G5" s="28"/>
      <c r="H5" s="29"/>
      <c r="I5" s="4"/>
      <c r="J5" s="30"/>
    </row>
    <row r="6">
      <c r="A6" t="s">
        <v>11</v>
      </c>
      <c r="B6">
        <f>B2-100</f>
        <v>-100</v>
      </c>
      <c r="I6" s="4"/>
      <c r="J6" s="25"/>
    </row>
    <row r="7">
      <c r="I7" s="4"/>
      <c r="J7" s="25"/>
    </row>
    <row r="8">
      <c r="A8" s="27" t="s">
        <v>12</v>
      </c>
      <c r="I8" s="4"/>
      <c r="J8" s="25"/>
    </row>
    <row r="9">
      <c r="A9" s="32" t="s">
        <v>13</v>
      </c>
      <c r="B9" s="35">
        <f>66.5+(13.75*B6)+(5.003*B2)-(6.775*B1)</f>
        <v>-1308.5</v>
      </c>
      <c r="I9" s="4"/>
      <c r="J9" s="25"/>
    </row>
    <row r="10">
      <c r="A10" s="32" t="s">
        <v>15</v>
      </c>
      <c r="B10" s="36"/>
      <c r="I10" s="4"/>
      <c r="J10" s="25"/>
    </row>
    <row r="11">
      <c r="A11" s="37" t="s">
        <v>16</v>
      </c>
      <c r="B11" s="37"/>
      <c r="C11" s="37"/>
      <c r="D11" s="17"/>
      <c r="I11" s="4"/>
      <c r="J11" s="25"/>
    </row>
    <row r="12">
      <c r="A12" s="39" t="s">
        <v>17</v>
      </c>
      <c r="B12" s="37"/>
      <c r="C12" s="37"/>
      <c r="D12" s="17"/>
      <c r="I12" s="4"/>
      <c r="J12" s="25"/>
    </row>
    <row r="13">
      <c r="A13" s="40" t="s">
        <v>18</v>
      </c>
      <c r="B13" s="41"/>
      <c r="C13" s="41"/>
      <c r="I13" s="4"/>
      <c r="J13" s="25"/>
    </row>
    <row r="14">
      <c r="A14" s="43" t="s">
        <v>20</v>
      </c>
      <c r="B14" s="44"/>
      <c r="I14" s="4"/>
      <c r="J14" s="25"/>
    </row>
    <row r="15">
      <c r="A15" s="27" t="s">
        <v>21</v>
      </c>
      <c r="I15" s="4"/>
      <c r="J15" s="25"/>
    </row>
    <row r="16">
      <c r="A16" s="46" t="s">
        <v>22</v>
      </c>
      <c r="B16" s="47">
        <f>B10*E3</f>
        <v>0</v>
      </c>
      <c r="D16" s="27" t="s">
        <v>23</v>
      </c>
      <c r="I16" s="4"/>
      <c r="J16" s="25"/>
    </row>
    <row r="17">
      <c r="A17" s="46" t="s">
        <v>24</v>
      </c>
      <c r="B17" s="47">
        <f>(B16*7)+B14</f>
        <v>0</v>
      </c>
      <c r="D17" s="50" t="s">
        <v>26</v>
      </c>
      <c r="E17" s="51"/>
      <c r="F17" s="53"/>
      <c r="I17" s="4"/>
      <c r="J17" s="25"/>
    </row>
    <row r="18">
      <c r="A18" s="46" t="s">
        <v>27</v>
      </c>
      <c r="B18" s="47">
        <f>B17/7</f>
        <v>0</v>
      </c>
      <c r="C18" s="56"/>
      <c r="D18" s="57">
        <v>0.15</v>
      </c>
      <c r="E18" s="59">
        <v>0.2</v>
      </c>
      <c r="F18" s="60">
        <v>0.3</v>
      </c>
      <c r="I18" s="4"/>
    </row>
    <row r="19">
      <c r="A19" s="46" t="s">
        <v>28</v>
      </c>
      <c r="B19" s="62">
        <f>B18-E19</f>
        <v>0</v>
      </c>
      <c r="D19" s="64">
        <f t="shared" ref="D19:F19" si="1">$B$16*D18</f>
        <v>0</v>
      </c>
      <c r="E19" s="66">
        <f t="shared" si="1"/>
        <v>0</v>
      </c>
      <c r="F19" s="64">
        <f t="shared" si="1"/>
        <v>0</v>
      </c>
      <c r="I19" s="4"/>
      <c r="J19" s="25"/>
    </row>
    <row r="20">
      <c r="B20" s="72"/>
      <c r="D20" s="74"/>
      <c r="G20" s="76"/>
      <c r="I20" s="4"/>
      <c r="J20" s="25"/>
    </row>
    <row r="21">
      <c r="I21" s="4"/>
      <c r="J21" s="25"/>
    </row>
    <row r="22">
      <c r="A22" s="21" t="s">
        <v>33</v>
      </c>
      <c r="I22" s="4"/>
      <c r="J22" s="25"/>
    </row>
    <row r="23">
      <c r="A23" s="21" t="s">
        <v>44</v>
      </c>
      <c r="I23" s="4"/>
      <c r="J23" s="25"/>
    </row>
    <row r="24">
      <c r="A24" s="21" t="s">
        <v>35</v>
      </c>
      <c r="I24" s="4"/>
      <c r="J24" s="25"/>
    </row>
    <row r="25">
      <c r="A25" s="21" t="s">
        <v>36</v>
      </c>
      <c r="I25" s="4"/>
      <c r="J25" s="25"/>
    </row>
    <row r="26">
      <c r="I26" s="4"/>
      <c r="J26" s="25"/>
    </row>
    <row r="27">
      <c r="I27" s="4"/>
      <c r="J27" s="25"/>
    </row>
    <row r="28">
      <c r="I28" s="4"/>
      <c r="J28" s="25"/>
    </row>
    <row r="29" ht="15.75" customHeight="1">
      <c r="A29" s="69" t="s">
        <v>38</v>
      </c>
      <c r="B29" s="1" t="s">
        <v>39</v>
      </c>
      <c r="C29" s="1" t="s">
        <v>40</v>
      </c>
      <c r="D29" s="1" t="s">
        <v>41</v>
      </c>
      <c r="F29" s="17"/>
      <c r="G29" s="77"/>
      <c r="I29" s="4"/>
      <c r="J29" s="25"/>
    </row>
    <row r="30" ht="15.75" customHeight="1">
      <c r="A30" s="1" t="s">
        <v>42</v>
      </c>
      <c r="B30" s="78" t="str">
        <f>(D30*100)/D33</f>
        <v>#DIV/0!</v>
      </c>
      <c r="C30" s="71">
        <f>B3*1</f>
        <v>0</v>
      </c>
      <c r="D30" s="78">
        <f>C30*4</f>
        <v>0</v>
      </c>
      <c r="F30" s="17"/>
      <c r="G30" s="77"/>
      <c r="I30" s="4"/>
      <c r="J30" s="25"/>
    </row>
    <row r="31" ht="15.75" customHeight="1">
      <c r="A31" s="1" t="s">
        <v>43</v>
      </c>
      <c r="B31" s="78" t="str">
        <f>(D31*100)/D33</f>
        <v>#DIV/0!</v>
      </c>
      <c r="C31" s="71">
        <f>-((D30+D32)-B19)/9</f>
        <v>0</v>
      </c>
      <c r="D31" s="78">
        <f>C31*9</f>
        <v>0</v>
      </c>
      <c r="F31" s="17"/>
      <c r="G31" s="77"/>
      <c r="I31" s="4"/>
      <c r="J31" s="25"/>
    </row>
    <row r="32" ht="15.75" customHeight="1">
      <c r="A32" s="3" t="s">
        <v>47</v>
      </c>
      <c r="B32" s="78" t="str">
        <f>(D32*100)/D33</f>
        <v>#DIV/0!</v>
      </c>
      <c r="C32" s="81">
        <f>B3*1.7</f>
        <v>0</v>
      </c>
      <c r="D32" s="78">
        <f>C32*4</f>
        <v>0</v>
      </c>
      <c r="F32" s="82"/>
      <c r="I32" s="4"/>
      <c r="J32" s="25"/>
    </row>
    <row r="33" ht="15.75" customHeight="1">
      <c r="A33" s="79" t="s">
        <v>46</v>
      </c>
      <c r="B33" s="80" t="str">
        <f t="shared" ref="B33:D33" si="2">SUM(B30:B32)</f>
        <v>#DIV/0!</v>
      </c>
      <c r="C33" s="83">
        <f t="shared" si="2"/>
        <v>0</v>
      </c>
      <c r="D33" s="80">
        <f t="shared" si="2"/>
        <v>0</v>
      </c>
      <c r="I33" s="4"/>
      <c r="J33" s="84"/>
    </row>
    <row r="34" ht="15.75" customHeight="1">
      <c r="I34" s="4"/>
      <c r="J34" s="25"/>
    </row>
    <row r="35" ht="15.75" customHeight="1">
      <c r="A35" s="86"/>
      <c r="B35" s="86"/>
      <c r="C35" s="86"/>
      <c r="D35" s="86"/>
      <c r="E35" s="86"/>
      <c r="F35" s="86"/>
      <c r="G35" s="86"/>
      <c r="H35" s="86"/>
      <c r="I35" s="4"/>
      <c r="J35" s="25"/>
    </row>
    <row r="36" ht="15.75" customHeight="1">
      <c r="A36" s="86"/>
      <c r="B36" s="86"/>
      <c r="C36" s="86"/>
      <c r="D36" s="86"/>
      <c r="E36" s="86"/>
      <c r="F36" s="86"/>
      <c r="G36" s="86"/>
      <c r="H36" s="86"/>
      <c r="I36" s="4"/>
      <c r="J36" s="25"/>
    </row>
    <row r="37" ht="15.75" customHeight="1">
      <c r="A37" s="88"/>
      <c r="B37" s="88"/>
      <c r="C37" s="88"/>
      <c r="D37" s="88"/>
      <c r="E37" s="86"/>
      <c r="F37" s="86"/>
      <c r="G37" s="86"/>
      <c r="H37" s="86"/>
      <c r="I37" s="4"/>
      <c r="J37" s="25"/>
    </row>
    <row r="38" ht="15.75" customHeight="1">
      <c r="A38" s="88"/>
      <c r="B38" s="90"/>
      <c r="C38" s="90"/>
      <c r="D38" s="88"/>
      <c r="E38" s="86"/>
      <c r="F38" s="86"/>
      <c r="G38" s="86"/>
      <c r="H38" s="86"/>
      <c r="I38" s="4"/>
      <c r="J38" s="25"/>
    </row>
    <row r="39" ht="15.75" customHeight="1">
      <c r="A39" s="91"/>
      <c r="B39" s="92"/>
      <c r="C39" s="92"/>
      <c r="D39" s="92"/>
      <c r="E39" s="93"/>
      <c r="F39" s="86"/>
      <c r="G39" s="86"/>
      <c r="H39" s="86"/>
      <c r="I39" s="4"/>
      <c r="J39" s="25"/>
    </row>
    <row r="40" ht="15.75" customHeight="1">
      <c r="A40" s="91"/>
      <c r="B40" s="92"/>
      <c r="C40" s="92"/>
      <c r="D40" s="91"/>
      <c r="E40" s="93"/>
      <c r="F40" s="86"/>
      <c r="G40" s="86"/>
      <c r="H40" s="86"/>
      <c r="I40" s="4"/>
      <c r="J40" s="25"/>
    </row>
    <row r="41" ht="15.75" customHeight="1">
      <c r="A41" s="91"/>
      <c r="B41" s="92"/>
      <c r="C41" s="92"/>
      <c r="D41" s="91"/>
      <c r="E41" s="93"/>
      <c r="F41" s="86"/>
      <c r="G41" s="86"/>
      <c r="H41" s="86"/>
      <c r="I41" s="4"/>
      <c r="J41" s="25"/>
    </row>
    <row r="42" ht="15.75" customHeight="1">
      <c r="A42" s="91"/>
      <c r="B42" s="92"/>
      <c r="C42" s="92"/>
      <c r="D42" s="91"/>
      <c r="E42" s="93"/>
      <c r="F42" s="86"/>
      <c r="G42" s="86"/>
      <c r="H42" s="86"/>
      <c r="I42" s="4"/>
      <c r="J42" s="25"/>
    </row>
    <row r="43" ht="15.75" customHeight="1">
      <c r="A43" s="93"/>
      <c r="B43" s="92"/>
      <c r="C43" s="93"/>
      <c r="D43" s="93"/>
      <c r="E43" s="93"/>
      <c r="F43" s="86"/>
      <c r="G43" s="86"/>
      <c r="H43" s="86"/>
      <c r="I43" s="4"/>
      <c r="J43" s="25"/>
    </row>
    <row r="44" ht="15.75" customHeight="1">
      <c r="A44" s="93"/>
      <c r="B44" s="92"/>
      <c r="C44" s="93"/>
      <c r="D44" s="93"/>
      <c r="E44" s="93"/>
      <c r="F44" s="86"/>
      <c r="G44" s="86"/>
      <c r="H44" s="86"/>
      <c r="I44" s="4"/>
      <c r="J44" s="25"/>
    </row>
    <row r="45" ht="15.75" customHeight="1">
      <c r="A45" s="93"/>
      <c r="B45" s="92"/>
      <c r="C45" s="93"/>
      <c r="D45" s="93"/>
      <c r="E45" s="93"/>
      <c r="F45" s="86"/>
      <c r="G45" s="86"/>
      <c r="H45" s="86"/>
      <c r="I45" s="4"/>
    </row>
    <row r="46" ht="15.75" customHeight="1">
      <c r="A46" s="93"/>
      <c r="B46" s="92"/>
      <c r="C46" s="93"/>
      <c r="D46" s="93"/>
      <c r="E46" s="93"/>
      <c r="F46" s="86"/>
      <c r="G46" s="86"/>
      <c r="H46" s="86"/>
      <c r="I46" s="4"/>
    </row>
    <row r="47" ht="15.75" customHeight="1">
      <c r="A47" s="91"/>
      <c r="B47" s="92"/>
      <c r="C47" s="91"/>
      <c r="D47" s="91"/>
      <c r="E47" s="93"/>
      <c r="F47" s="86"/>
      <c r="G47" s="86"/>
      <c r="H47" s="86"/>
    </row>
    <row r="48" ht="15.75" customHeight="1">
      <c r="A48" s="91"/>
      <c r="B48" s="92"/>
      <c r="C48" s="92"/>
      <c r="D48" s="92"/>
      <c r="E48" s="93"/>
      <c r="F48" s="86"/>
      <c r="G48" s="86"/>
      <c r="H48" s="86"/>
    </row>
    <row r="49" ht="15.75" customHeight="1">
      <c r="A49" s="91"/>
      <c r="B49" s="92"/>
      <c r="C49" s="92"/>
      <c r="D49" s="92"/>
      <c r="E49" s="93"/>
      <c r="F49" s="86"/>
      <c r="G49" s="86"/>
      <c r="H49" s="86"/>
    </row>
    <row r="50" ht="15.75" customHeight="1">
      <c r="A50" s="91"/>
      <c r="B50" s="92"/>
      <c r="C50" s="92"/>
      <c r="D50" s="92"/>
      <c r="E50" s="93"/>
      <c r="F50" s="86"/>
      <c r="G50" s="86"/>
      <c r="H50" s="86"/>
    </row>
    <row r="51" ht="15.75" customHeight="1">
      <c r="A51" s="91"/>
      <c r="B51" s="92"/>
      <c r="C51" s="92"/>
      <c r="D51" s="92"/>
      <c r="E51" s="93"/>
      <c r="F51" s="86"/>
      <c r="G51" s="86"/>
      <c r="H51" s="86"/>
    </row>
    <row r="52" ht="15.75" customHeight="1">
      <c r="A52" s="91"/>
      <c r="B52" s="92"/>
      <c r="C52" s="92"/>
      <c r="D52" s="92"/>
      <c r="E52" s="93"/>
      <c r="F52" s="86"/>
      <c r="G52" s="86"/>
      <c r="H52" s="86"/>
    </row>
    <row r="53" ht="15.75" customHeight="1">
      <c r="A53" s="91"/>
      <c r="B53" s="92"/>
      <c r="C53" s="92"/>
      <c r="D53" s="92"/>
      <c r="E53" s="93"/>
      <c r="F53" s="86"/>
      <c r="G53" s="86"/>
      <c r="H53" s="86"/>
    </row>
    <row r="54" ht="15.75" customHeight="1">
      <c r="A54" s="93"/>
      <c r="B54" s="93"/>
      <c r="C54" s="93"/>
      <c r="D54" s="93"/>
      <c r="E54" s="93"/>
      <c r="F54" s="86"/>
      <c r="G54" s="86"/>
      <c r="H54" s="86"/>
    </row>
    <row r="55" ht="15.75" customHeight="1">
      <c r="A55" s="86"/>
      <c r="B55" s="86"/>
      <c r="C55" s="86"/>
      <c r="D55" s="86"/>
      <c r="E55" s="86"/>
      <c r="F55" s="86"/>
      <c r="G55" s="86"/>
      <c r="H55" s="86"/>
    </row>
    <row r="56" ht="15.75" customHeight="1">
      <c r="A56" s="86"/>
      <c r="B56" s="86"/>
      <c r="C56" s="86"/>
      <c r="D56" s="86"/>
      <c r="E56" s="86"/>
      <c r="F56" s="86"/>
      <c r="G56" s="86"/>
      <c r="H56" s="86"/>
    </row>
    <row r="57" ht="15.75" customHeight="1">
      <c r="A57" s="86"/>
      <c r="B57" s="86"/>
      <c r="C57" s="86"/>
      <c r="D57" s="86"/>
      <c r="E57" s="86"/>
      <c r="F57" s="86"/>
      <c r="G57" s="86"/>
      <c r="H57" s="86"/>
    </row>
    <row r="58" ht="15.75" customHeight="1">
      <c r="A58" s="86"/>
      <c r="B58" s="86"/>
      <c r="C58" s="86"/>
      <c r="D58" s="86"/>
      <c r="E58" s="86"/>
      <c r="F58" s="86"/>
      <c r="G58" s="86"/>
      <c r="H58" s="86"/>
    </row>
    <row r="59" ht="15.75" customHeight="1">
      <c r="A59" s="86"/>
      <c r="B59" s="86"/>
      <c r="C59" s="86"/>
      <c r="D59" s="86"/>
      <c r="E59" s="86"/>
      <c r="F59" s="86"/>
      <c r="G59" s="86"/>
      <c r="H59" s="86"/>
    </row>
    <row r="60" ht="15.75" customHeight="1">
      <c r="A60" s="86"/>
      <c r="B60" s="86"/>
      <c r="C60" s="86"/>
      <c r="D60" s="86"/>
      <c r="E60" s="86"/>
      <c r="F60" s="86"/>
      <c r="G60" s="86"/>
      <c r="H60" s="86"/>
    </row>
    <row r="61" ht="15.75" customHeight="1">
      <c r="A61" s="86"/>
      <c r="B61" s="86"/>
      <c r="C61" s="86"/>
      <c r="D61" s="86"/>
      <c r="E61" s="86"/>
      <c r="F61" s="86"/>
      <c r="G61" s="86"/>
      <c r="H61" s="86"/>
    </row>
    <row r="62" ht="15.75" customHeight="1">
      <c r="A62" s="86"/>
      <c r="B62" s="86"/>
      <c r="C62" s="86"/>
      <c r="D62" s="86"/>
      <c r="E62" s="86"/>
      <c r="F62" s="86"/>
      <c r="G62" s="86"/>
      <c r="H62" s="86"/>
    </row>
    <row r="63" ht="15.75" customHeight="1">
      <c r="A63" s="86"/>
      <c r="B63" s="86"/>
      <c r="C63" s="86"/>
      <c r="D63" s="86"/>
      <c r="E63" s="86"/>
      <c r="F63" s="86"/>
      <c r="G63" s="86"/>
      <c r="H63" s="86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3">
    <mergeCell ref="B14:C14"/>
    <mergeCell ref="D16:F16"/>
    <mergeCell ref="D17:F17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7.29"/>
    <col customWidth="1" min="2" max="26" width="8.71"/>
  </cols>
  <sheetData>
    <row r="1">
      <c r="A1" s="3" t="s">
        <v>0</v>
      </c>
      <c r="B1" s="2"/>
    </row>
    <row r="2">
      <c r="A2" s="1" t="s">
        <v>1</v>
      </c>
      <c r="B2" s="2"/>
      <c r="E2" s="5">
        <v>1.0</v>
      </c>
      <c r="F2" s="8">
        <v>1.2</v>
      </c>
      <c r="G2" s="9" t="s">
        <v>2</v>
      </c>
      <c r="H2" s="11"/>
      <c r="I2" s="13"/>
    </row>
    <row r="3">
      <c r="A3" s="1" t="s">
        <v>4</v>
      </c>
      <c r="B3" s="2"/>
      <c r="E3" s="15">
        <v>1.3</v>
      </c>
      <c r="F3" s="16">
        <v>1.4</v>
      </c>
      <c r="G3" s="17" t="s">
        <v>5</v>
      </c>
      <c r="H3" s="17"/>
      <c r="I3" s="18"/>
    </row>
    <row r="4">
      <c r="E4" s="15">
        <v>1.5</v>
      </c>
      <c r="F4" s="17">
        <v>1.7</v>
      </c>
      <c r="G4" s="19" t="s">
        <v>6</v>
      </c>
      <c r="H4" s="17"/>
      <c r="I4" s="18"/>
    </row>
    <row r="5">
      <c r="A5" s="20" t="s">
        <v>7</v>
      </c>
      <c r="B5" s="24"/>
      <c r="E5" s="26">
        <v>1.8</v>
      </c>
      <c r="F5" s="28">
        <v>2.0</v>
      </c>
      <c r="G5" s="28" t="s">
        <v>9</v>
      </c>
      <c r="H5" s="28"/>
      <c r="I5" s="29"/>
    </row>
    <row r="6">
      <c r="A6" s="31" t="s">
        <v>10</v>
      </c>
      <c r="B6" s="33">
        <f>B2-110</f>
        <v>-110</v>
      </c>
    </row>
    <row r="8">
      <c r="A8" s="27" t="s">
        <v>14</v>
      </c>
      <c r="B8" s="34"/>
      <c r="C8" s="34"/>
    </row>
    <row r="9">
      <c r="A9" s="32" t="s">
        <v>13</v>
      </c>
      <c r="B9" s="38">
        <f>665.09+(9.56*B6+1.85*B2)-(4.67-B1)</f>
        <v>-391.18</v>
      </c>
    </row>
    <row r="10">
      <c r="A10" s="32" t="s">
        <v>15</v>
      </c>
      <c r="B10" s="36"/>
    </row>
    <row r="11">
      <c r="A11" s="37" t="s">
        <v>16</v>
      </c>
      <c r="B11" s="40"/>
      <c r="C11" s="37"/>
      <c r="D11" s="17"/>
    </row>
    <row r="12">
      <c r="A12" s="39" t="s">
        <v>19</v>
      </c>
      <c r="B12" s="40"/>
      <c r="C12" s="37"/>
      <c r="D12" s="17"/>
    </row>
    <row r="13">
      <c r="A13" s="40" t="s">
        <v>18</v>
      </c>
      <c r="B13" s="41"/>
      <c r="C13" s="41"/>
    </row>
    <row r="14">
      <c r="A14" s="42" t="s">
        <v>18</v>
      </c>
      <c r="B14" s="44"/>
    </row>
    <row r="15">
      <c r="A15" s="45"/>
      <c r="B15" s="45"/>
      <c r="C15" s="45"/>
    </row>
    <row r="16">
      <c r="A16" s="27" t="s">
        <v>21</v>
      </c>
      <c r="B16" s="34"/>
      <c r="C16" s="34"/>
    </row>
    <row r="17">
      <c r="A17" s="46" t="s">
        <v>22</v>
      </c>
      <c r="B17" s="48">
        <f>B9*E3</f>
        <v>-508.534</v>
      </c>
      <c r="E17" s="27" t="s">
        <v>25</v>
      </c>
    </row>
    <row r="18">
      <c r="A18" s="46" t="s">
        <v>24</v>
      </c>
      <c r="B18" s="48">
        <f>(B17*7)+B14</f>
        <v>-3559.738</v>
      </c>
      <c r="E18" s="49" t="s">
        <v>26</v>
      </c>
    </row>
    <row r="19">
      <c r="A19" s="46" t="s">
        <v>27</v>
      </c>
      <c r="B19" s="52">
        <f>B18/7</f>
        <v>-508.534</v>
      </c>
      <c r="E19" s="54">
        <v>0.15</v>
      </c>
      <c r="F19" s="55">
        <v>0.2</v>
      </c>
      <c r="G19" s="55">
        <v>0.3</v>
      </c>
    </row>
    <row r="20">
      <c r="A20" s="46" t="s">
        <v>28</v>
      </c>
      <c r="B20" s="58">
        <f>B19-E20</f>
        <v>-432.2539</v>
      </c>
      <c r="E20" s="61">
        <f>B17*E19</f>
        <v>-76.2801</v>
      </c>
      <c r="F20" s="63">
        <f>B17*F19</f>
        <v>-101.7068</v>
      </c>
      <c r="G20" s="63">
        <f>B17*G19</f>
        <v>-152.5602</v>
      </c>
    </row>
    <row r="21">
      <c r="E21" s="56"/>
    </row>
    <row r="22" ht="15.75" hidden="1" customHeight="1">
      <c r="A22" s="34" t="s">
        <v>29</v>
      </c>
    </row>
    <row r="23" ht="15.75" hidden="1" customHeight="1">
      <c r="A23" s="65" t="s">
        <v>30</v>
      </c>
      <c r="B23" s="67">
        <f t="shared" ref="B23:B24" si="1">B17-E20</f>
        <v>-432.2539</v>
      </c>
    </row>
    <row r="24" ht="15.75" hidden="1" customHeight="1">
      <c r="A24" s="65" t="s">
        <v>31</v>
      </c>
      <c r="B24" s="68">
        <f t="shared" si="1"/>
        <v>-3559.738</v>
      </c>
    </row>
    <row r="25" ht="15.75" hidden="1" customHeight="1">
      <c r="A25" s="65" t="s">
        <v>32</v>
      </c>
      <c r="B25" s="67">
        <f>B23+B12</f>
        <v>-432.2539</v>
      </c>
    </row>
    <row r="26" ht="15.75" customHeight="1"/>
    <row r="27" ht="15.75" customHeight="1">
      <c r="A27" s="21" t="s">
        <v>33</v>
      </c>
    </row>
    <row r="28" ht="15.75" customHeight="1">
      <c r="A28" s="21" t="s">
        <v>34</v>
      </c>
    </row>
    <row r="29" ht="15.75" customHeight="1">
      <c r="A29" s="21" t="s">
        <v>35</v>
      </c>
    </row>
    <row r="30" ht="15.75" customHeight="1">
      <c r="A30" s="21" t="s">
        <v>36</v>
      </c>
    </row>
    <row r="31" ht="15.75" customHeight="1">
      <c r="A31" s="21" t="s">
        <v>37</v>
      </c>
    </row>
    <row r="32" ht="15.75" customHeight="1"/>
    <row r="33" ht="15.75" customHeight="1"/>
    <row r="34" ht="15.75" customHeight="1"/>
    <row r="35" ht="15.75" customHeight="1">
      <c r="A35" s="69" t="s">
        <v>38</v>
      </c>
      <c r="B35" s="1" t="s">
        <v>39</v>
      </c>
      <c r="C35" s="1" t="s">
        <v>40</v>
      </c>
      <c r="D35" s="1" t="s">
        <v>41</v>
      </c>
    </row>
    <row r="36" ht="15.75" customHeight="1">
      <c r="A36" s="1" t="s">
        <v>42</v>
      </c>
      <c r="B36" s="70">
        <f>(D36*100)/D39</f>
        <v>0</v>
      </c>
      <c r="C36" s="71">
        <f>B3*0.8</f>
        <v>0</v>
      </c>
      <c r="D36" s="1">
        <f>C36*4</f>
        <v>0</v>
      </c>
      <c r="F36" s="73"/>
      <c r="G36" s="75"/>
    </row>
    <row r="37" ht="15.75" customHeight="1">
      <c r="A37" s="1" t="s">
        <v>43</v>
      </c>
      <c r="B37" s="70">
        <f>(D37*100)/D39</f>
        <v>100</v>
      </c>
      <c r="C37" s="71">
        <f>-((D36+D38)-B20)/9</f>
        <v>-48.02821111</v>
      </c>
      <c r="D37" s="78">
        <f>C37*9</f>
        <v>-432.2539</v>
      </c>
      <c r="G37" s="75"/>
    </row>
    <row r="38" ht="15.75" customHeight="1">
      <c r="A38" s="3" t="s">
        <v>45</v>
      </c>
      <c r="B38" s="70">
        <f>(D38*100)/D39</f>
        <v>0</v>
      </c>
      <c r="C38" s="71">
        <f>B3*2</f>
        <v>0</v>
      </c>
      <c r="D38" s="1">
        <f>C38*4</f>
        <v>0</v>
      </c>
      <c r="F38" s="73"/>
      <c r="G38" s="75"/>
    </row>
    <row r="39" ht="15.75" customHeight="1">
      <c r="A39" s="79" t="s">
        <v>46</v>
      </c>
      <c r="B39" s="80">
        <f t="shared" ref="B39:D39" si="2">SUM(B36:B38)</f>
        <v>100</v>
      </c>
      <c r="C39" s="83">
        <f t="shared" si="2"/>
        <v>-48.02821111</v>
      </c>
      <c r="D39" s="80">
        <f t="shared" si="2"/>
        <v>-432.2539</v>
      </c>
      <c r="G39" s="75"/>
    </row>
    <row r="40" ht="15.75" customHeight="1"/>
    <row r="41" ht="15.75" customHeight="1">
      <c r="A41" s="85"/>
      <c r="B41" s="85"/>
      <c r="C41" s="85"/>
      <c r="D41" s="85"/>
      <c r="E41" s="85"/>
      <c r="F41" s="85"/>
      <c r="G41" s="85"/>
      <c r="H41" s="85"/>
    </row>
    <row r="42" ht="15.75" customHeight="1">
      <c r="A42" s="85"/>
      <c r="B42" s="85"/>
      <c r="C42" s="85"/>
      <c r="D42" s="85"/>
      <c r="E42" s="85"/>
      <c r="F42" s="85"/>
      <c r="G42" s="85"/>
      <c r="H42" s="85"/>
    </row>
    <row r="43" ht="15.75" customHeight="1">
      <c r="A43" s="87"/>
      <c r="B43" s="87"/>
      <c r="C43" s="87"/>
      <c r="D43" s="87"/>
      <c r="E43" s="85"/>
      <c r="F43" s="85"/>
      <c r="G43" s="85"/>
      <c r="H43" s="85"/>
    </row>
    <row r="44" ht="15.75" customHeight="1">
      <c r="A44" s="87"/>
      <c r="B44" s="87"/>
      <c r="C44" s="89"/>
      <c r="D44" s="87"/>
      <c r="E44" s="85"/>
      <c r="F44" s="85"/>
      <c r="G44" s="85"/>
      <c r="H44" s="85"/>
    </row>
    <row r="45" ht="15.75" customHeight="1">
      <c r="A45" s="87"/>
      <c r="B45" s="87"/>
      <c r="C45" s="89"/>
      <c r="D45" s="89"/>
      <c r="E45" s="85"/>
      <c r="F45" s="85"/>
      <c r="G45" s="85"/>
      <c r="H45" s="85"/>
    </row>
    <row r="46" ht="15.75" customHeight="1">
      <c r="A46" s="87"/>
      <c r="B46" s="87"/>
      <c r="C46" s="89"/>
      <c r="D46" s="87"/>
      <c r="E46" s="85"/>
      <c r="F46" s="85"/>
      <c r="G46" s="85"/>
      <c r="H46" s="85"/>
    </row>
    <row r="47" ht="15.75" customHeight="1">
      <c r="A47" s="87"/>
      <c r="B47" s="87"/>
      <c r="C47" s="89"/>
      <c r="D47" s="87"/>
      <c r="E47" s="85"/>
      <c r="F47" s="85"/>
      <c r="G47" s="85"/>
      <c r="H47" s="85"/>
    </row>
    <row r="48" ht="15.75" customHeight="1">
      <c r="A48" s="87"/>
      <c r="B48" s="87"/>
      <c r="C48" s="89"/>
      <c r="D48" s="87"/>
      <c r="E48" s="85"/>
      <c r="F48" s="85"/>
      <c r="G48" s="85"/>
      <c r="H48" s="85"/>
    </row>
    <row r="49" ht="15.75" customHeight="1">
      <c r="A49" s="85"/>
      <c r="B49" s="85"/>
      <c r="C49" s="85"/>
      <c r="D49" s="85"/>
      <c r="E49" s="85"/>
      <c r="F49" s="85"/>
      <c r="G49" s="85"/>
      <c r="H49" s="85"/>
    </row>
    <row r="50" ht="15.75" customHeight="1">
      <c r="A50" s="85"/>
      <c r="B50" s="85"/>
      <c r="C50" s="85"/>
      <c r="D50" s="85"/>
      <c r="E50" s="85"/>
      <c r="F50" s="85"/>
      <c r="G50" s="85"/>
      <c r="H50" s="85"/>
    </row>
    <row r="51" ht="15.75" customHeight="1">
      <c r="A51" s="85"/>
      <c r="B51" s="85"/>
      <c r="C51" s="85"/>
      <c r="D51" s="85"/>
      <c r="E51" s="85"/>
      <c r="F51" s="85"/>
      <c r="G51" s="85"/>
      <c r="H51" s="85"/>
    </row>
    <row r="52" ht="15.75" customHeight="1">
      <c r="A52" s="85"/>
      <c r="B52" s="85"/>
      <c r="C52" s="85"/>
      <c r="D52" s="85"/>
      <c r="E52" s="85"/>
      <c r="F52" s="85"/>
      <c r="G52" s="85"/>
      <c r="H52" s="85"/>
    </row>
    <row r="53" ht="15.75" customHeight="1">
      <c r="A53" s="87"/>
      <c r="B53" s="87"/>
      <c r="C53" s="87"/>
      <c r="D53" s="87"/>
      <c r="E53" s="85"/>
      <c r="F53" s="85"/>
      <c r="G53" s="85"/>
      <c r="H53" s="85"/>
    </row>
    <row r="54" ht="15.75" customHeight="1">
      <c r="A54" s="87"/>
      <c r="B54" s="87"/>
      <c r="C54" s="89"/>
      <c r="D54" s="89"/>
      <c r="E54" s="85"/>
      <c r="F54" s="85"/>
      <c r="G54" s="85"/>
      <c r="H54" s="85"/>
    </row>
    <row r="55" ht="15.75" customHeight="1">
      <c r="A55" s="87"/>
      <c r="B55" s="87"/>
      <c r="C55" s="89"/>
      <c r="D55" s="89"/>
      <c r="E55" s="85"/>
      <c r="F55" s="85"/>
      <c r="G55" s="85"/>
      <c r="H55" s="85"/>
    </row>
    <row r="56" ht="15.75" customHeight="1">
      <c r="A56" s="87"/>
      <c r="B56" s="87"/>
      <c r="C56" s="89"/>
      <c r="D56" s="89"/>
      <c r="E56" s="85"/>
      <c r="F56" s="85"/>
      <c r="G56" s="85"/>
      <c r="H56" s="85"/>
    </row>
    <row r="57" ht="15.75" customHeight="1">
      <c r="A57" s="87"/>
      <c r="B57" s="87"/>
      <c r="C57" s="89"/>
      <c r="D57" s="89"/>
      <c r="E57" s="85"/>
      <c r="F57" s="85"/>
      <c r="G57" s="85"/>
      <c r="H57" s="85"/>
    </row>
    <row r="58" ht="15.75" customHeight="1">
      <c r="A58" s="87"/>
      <c r="B58" s="87"/>
      <c r="C58" s="89"/>
      <c r="D58" s="89"/>
      <c r="E58" s="85"/>
      <c r="F58" s="85"/>
      <c r="G58" s="85"/>
      <c r="H58" s="85"/>
    </row>
    <row r="59" ht="15.75" customHeight="1">
      <c r="A59" s="87"/>
      <c r="B59" s="87"/>
      <c r="C59" s="89"/>
      <c r="D59" s="89"/>
      <c r="E59" s="85"/>
      <c r="F59" s="85"/>
      <c r="G59" s="85"/>
      <c r="H59" s="85"/>
    </row>
    <row r="60" ht="15.75" customHeight="1">
      <c r="A60" s="85"/>
      <c r="B60" s="85"/>
      <c r="C60" s="85"/>
      <c r="D60" s="85"/>
      <c r="E60" s="85"/>
      <c r="F60" s="85"/>
      <c r="G60" s="85"/>
      <c r="H60" s="85"/>
    </row>
    <row r="61" ht="15.75" customHeight="1">
      <c r="A61" s="85"/>
      <c r="B61" s="85"/>
      <c r="C61" s="85"/>
      <c r="D61" s="85"/>
      <c r="E61" s="85"/>
      <c r="F61" s="85"/>
      <c r="G61" s="85"/>
      <c r="H61" s="85"/>
    </row>
    <row r="62" ht="15.75" customHeight="1">
      <c r="A62" s="85"/>
      <c r="B62" s="85"/>
      <c r="C62" s="85"/>
      <c r="D62" s="85"/>
      <c r="E62" s="85"/>
      <c r="F62" s="85"/>
      <c r="G62" s="85"/>
      <c r="H62" s="85"/>
    </row>
    <row r="63" ht="15.75" customHeight="1">
      <c r="A63" s="85"/>
      <c r="B63" s="85"/>
      <c r="C63" s="85"/>
      <c r="D63" s="85"/>
      <c r="E63" s="85"/>
      <c r="F63" s="85"/>
      <c r="G63" s="85"/>
      <c r="H63" s="85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4:C14"/>
    <mergeCell ref="E17:G17"/>
    <mergeCell ref="E18:G18"/>
    <mergeCell ref="A22:C22"/>
  </mergeCells>
  <printOptions/>
  <pageMargins bottom="0.75" footer="0.0" header="0.0" left="0.7" right="0.7" top="0.75"/>
  <pageSetup orientation="landscape"/>
  <drawing r:id="rId1"/>
</worksheet>
</file>